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J30" i="1" s="1"/>
  <c r="J344" i="1" s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<sst xmlns="http://schemas.openxmlformats.org/spreadsheetml/2006/main" count="702" uniqueCount="210">
  <si>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</si>
  <si>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</si>
  <si>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</si>
  <si>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</si>
  <si>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</si>
  <si>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</si>
  <si>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</si>
  <si>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</si>
  <si>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</si>
  <si>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</si>
  <si>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</si>
  <si>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</si>
  <si>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</si>
  <si>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</si>
  <si>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</si>
  <si>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</si>
  <si>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</si>
  <si>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</si>
  <si>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</si>
  <si>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</si>
  <si>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</si>
  <si>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</si>
  <si>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</si>
  <si>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</si>
  <si>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</si>
  <si>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</si>
  <si>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</si>
  <si>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</si>
  <si>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</si>
  <si>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</si>
  <si>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</si>
  <si>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</si>
  <si>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</si>
  <si>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</si>
  <si>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</si>
  <si>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</si>
  <si>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</si>
  <si>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</si>
  <si>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</si>
  <si>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</si>
  <si>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</si>
  <si>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</si>
  <si>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</si>
  <si>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</si>
  <si>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</si>
  <si>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</si>
  <si>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</si>
  <si>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</si>
  <si>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</si>
  <si>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</si>
  <si>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</si>
  <si>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</si>
  <si>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</si>
  <si>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</si>
  <si>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</si>
  <si>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</si>
  <si>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</si>
  <si>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</si>
  <si>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</si>
  <si>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</si>
  <si>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</si>
  <si>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</si>
  <si>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</si>
  <si>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</si>
  <si>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</si>
  <si>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</si>
  <si>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</si>
  <si>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</si>
  <si>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</si>
  <si>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</si>
  <si>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</si>
  <si>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</si>
  <si>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</si>
  <si>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</si>
  <si>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</si>
  <si>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</si>
  <si>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</si>
  <si>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</si>
  <si>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</si>
  <si>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</si>
  <si>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</si>
  <si>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</si>
  <si>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</si>
  <si>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</si>
  <si>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</si>
  <si>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</si>
  <si>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</si>
  <si>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</si>
  <si>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</si>
  <si>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</si>
  <si>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</si>
  <si>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</si>
  <si>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</si>
  <si>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</si>
  <si>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</si>
  <si>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</si>
  <si>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</si>
  <si>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</si>
  <si>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</si>
  <si>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</si>
  <si>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</si>
  <si>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</si>
  <si>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</si>
  <si>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</si>
  <si>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</si>
  <si>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</si>
  <si>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</si>
  <si>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</si>
  <si>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</si>
  <si>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</si>
  <si>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</si>
  <si>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</si>
  <si>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</si>
  <si>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</si>
  <si>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</si>
  <si>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</si>
  <si>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</si>
  <si>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</si>
  <si>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</si>
  <si>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</si>
  <si>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</si>
  <si>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</si>
  <si>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</si>
  <si>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</si>
  <si>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</si>
  <si>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</si>
  <si>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</si>
  <si>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</si>
  <si>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</si>
  <si>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</si>
  <si>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</si>
  <si>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</si>
  <si>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</si>
  <si>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</si>
  <si>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</si>
  <si>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</si>
  <si>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</si>
  <si>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</si>
  <si>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</si>
  <si>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</si>
  <si>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</si>
  <si>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</si>
  <si>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</si>
  <si>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</si>
  <si>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</si>
  <si>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</si>
  <si>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</si>
  <si>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</si>
  <si>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</si>
  <si>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</si>
  <si>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</si>
  <si>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</si>
  <si>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</si>
  <si>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</si>
  <si>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</si>
  <si>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</si>
  <si>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</si>
  <si>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</si>
  <si>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</si>
  <si>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</si>
  <si>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</si>
  <si>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</si>
  <si>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</si>
  <si>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</si>
  <si>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</si>
  <si>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</si>
  <si>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</si>
  <si>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</si>
  <si>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</si>
  <si>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</si>
  <si>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</si>
  <si>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</si>
  <si>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</si>
  <si>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</si>
  <si>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</si>
  <si>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</si>
  <si>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</si>
  <si>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</si>
  <si>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</si>
  <si>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</si>
  <si>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</si>
  <si>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</si>
  <si>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</si>
  <si>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</si>
  <si>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</si>
  <si>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</si>
  <si>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</si>
  <si>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RUGSĖJO MĖN. 30 D.</t>
  </si>
  <si>
    <t>rugsėjo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</si>
  <si>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</si>
  <si>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</si>
  <si>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</si>
  <si>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</si>
  <si>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</si>
  <si>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</si>
  <si>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</si>
  <si>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</si>
  <si>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</si>
  <si>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</si>
  <si>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</si>
  <si>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</si>
  <si>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</si>
  <si>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</si>
  <si>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</si>
  <si>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</si>
  <si>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Vyr.buhalterė</t>
  </si>
  <si>
    <t>Emilija Vaičaitienė</t>
  </si>
  <si>
    <t>Direktoriaus pavaduotojas l.e.direktoriaus pareigas</t>
  </si>
  <si>
    <t>Rytis Akelis</t>
  </si>
  <si>
    <t>2017.10.02   Nr. 3-515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</si>
</sst>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3"/>
  <sheetViews>
    <sheetView showZeros="0" tabSelected="1" topLeftCell="A10" zoomScaleSheetLayoutView="120" workbookViewId="0">
      <selection activeCell="L17" sqref="L1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209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645000</v>
      </c>
      <c r="J30" s="65">
        <f>SUM(J31+J41+J62+J83+J91+J107+J130+J146+J155)</f>
        <v>493200</v>
      </c>
      <c r="K30" s="66">
        <f>SUM(K31+K41+K62+K83+K91+K107+K130+K146+K155)</f>
        <v>393431</v>
      </c>
      <c r="L30" s="65">
        <f>SUM(L31+L41+L62+L83+L91+L107+L130+L146+L155)</f>
        <v>393410.44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565800</v>
      </c>
      <c r="J31" s="65">
        <f>SUM(J32+J37)</f>
        <v>424400</v>
      </c>
      <c r="K31" s="74">
        <f>SUM(K32+K37)</f>
        <v>344290</v>
      </c>
      <c r="L31" s="75">
        <f>SUM(L32+L37)</f>
        <v>344289.6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432000</v>
      </c>
      <c r="J32" s="81">
        <f t="shared" si="0"/>
        <v>324000</v>
      </c>
      <c r="K32" s="82">
        <f t="shared" si="0"/>
        <v>264322</v>
      </c>
      <c r="L32" s="81">
        <f t="shared" si="0"/>
        <v>264321.53999999998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432000</v>
      </c>
      <c r="J33" s="81">
        <f t="shared" si="0"/>
        <v>324000</v>
      </c>
      <c r="K33" s="82">
        <f t="shared" si="0"/>
        <v>264322</v>
      </c>
      <c r="L33" s="81">
        <f t="shared" si="0"/>
        <v>264321.53999999998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432000</v>
      </c>
      <c r="J34" s="81">
        <f>SUM(J35:J36)</f>
        <v>324000</v>
      </c>
      <c r="K34" s="82">
        <f>SUM(K35:K36)</f>
        <v>264322</v>
      </c>
      <c r="L34" s="81">
        <f>SUM(L35:L36)</f>
        <v>264321.53999999998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432000</v>
      </c>
      <c r="J35" s="85">
        <v>324000</v>
      </c>
      <c r="K35" s="85">
        <v>264322</v>
      </c>
      <c r="L35" s="85">
        <v>264321.53999999998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133800</v>
      </c>
      <c r="J37" s="81">
        <f t="shared" si="1"/>
        <v>100400</v>
      </c>
      <c r="K37" s="82">
        <f t="shared" si="1"/>
        <v>79968</v>
      </c>
      <c r="L37" s="81">
        <f t="shared" si="1"/>
        <v>79968.06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133800</v>
      </c>
      <c r="J38" s="81">
        <f t="shared" si="1"/>
        <v>100400</v>
      </c>
      <c r="K38" s="81">
        <f t="shared" si="1"/>
        <v>79968</v>
      </c>
      <c r="L38" s="81">
        <f t="shared" si="1"/>
        <v>79968.06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133800</v>
      </c>
      <c r="J39" s="81">
        <f t="shared" si="1"/>
        <v>100400</v>
      </c>
      <c r="K39" s="81">
        <f t="shared" si="1"/>
        <v>79968</v>
      </c>
      <c r="L39" s="81">
        <f t="shared" si="1"/>
        <v>79968.06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133800</v>
      </c>
      <c r="J40" s="85">
        <v>100400</v>
      </c>
      <c r="K40" s="85">
        <v>79968</v>
      </c>
      <c r="L40" s="85">
        <v>79968.06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78400</v>
      </c>
      <c r="J41" s="90">
        <f t="shared" si="2"/>
        <v>68000</v>
      </c>
      <c r="K41" s="89">
        <f t="shared" si="2"/>
        <v>49141</v>
      </c>
      <c r="L41" s="89">
        <f t="shared" si="2"/>
        <v>49120.840000000004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78400</v>
      </c>
      <c r="J42" s="82">
        <f t="shared" si="2"/>
        <v>68000</v>
      </c>
      <c r="K42" s="81">
        <f t="shared" si="2"/>
        <v>49141</v>
      </c>
      <c r="L42" s="82">
        <f t="shared" si="2"/>
        <v>49120.840000000004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78400</v>
      </c>
      <c r="J43" s="82">
        <f t="shared" si="2"/>
        <v>68000</v>
      </c>
      <c r="K43" s="91">
        <f t="shared" si="2"/>
        <v>49141</v>
      </c>
      <c r="L43" s="91">
        <f t="shared" si="2"/>
        <v>49120.840000000004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78400</v>
      </c>
      <c r="J44" s="99">
        <f>SUM(J45:J61)-J53</f>
        <v>68000</v>
      </c>
      <c r="K44" s="99">
        <f>SUM(K45:K61)-K53</f>
        <v>49141</v>
      </c>
      <c r="L44" s="100">
        <f>SUM(L45:L61)-L53</f>
        <v>49120.840000000004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500</v>
      </c>
      <c r="J46" s="85">
        <v>500</v>
      </c>
      <c r="K46" s="85">
        <v>171</v>
      </c>
      <c r="L46" s="85">
        <v>170.53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10000</v>
      </c>
      <c r="K47" s="85">
        <v>9501</v>
      </c>
      <c r="L47" s="85">
        <v>9499.2900000000009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2500</v>
      </c>
      <c r="J48" s="85">
        <v>2000</v>
      </c>
      <c r="K48" s="85">
        <v>1242</v>
      </c>
      <c r="L48" s="85">
        <v>1233.17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11000</v>
      </c>
      <c r="J50" s="85">
        <v>9000</v>
      </c>
      <c r="K50" s="85">
        <v>7324</v>
      </c>
      <c r="L50" s="85">
        <v>7323.31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5000</v>
      </c>
      <c r="J51" s="85">
        <v>5000</v>
      </c>
      <c r="K51" s="85">
        <v>845</v>
      </c>
      <c r="L51" s="85">
        <v>844.49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1000</v>
      </c>
      <c r="J52" s="85">
        <v>1000</v>
      </c>
      <c r="K52" s="85">
        <v>405</v>
      </c>
      <c r="L52" s="85">
        <v>404.55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12000</v>
      </c>
      <c r="J56" s="85">
        <v>12000</v>
      </c>
      <c r="K56" s="85">
        <v>9726</v>
      </c>
      <c r="L56" s="85">
        <v>9725.5400000000009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500</v>
      </c>
      <c r="J57" s="85">
        <v>500</v>
      </c>
      <c r="K57" s="85">
        <v>177</v>
      </c>
      <c r="L57" s="85">
        <v>177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25900</v>
      </c>
      <c r="J60" s="85">
        <v>22000</v>
      </c>
      <c r="K60" s="85">
        <v>16827</v>
      </c>
      <c r="L60" s="85">
        <v>16820.400000000001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7000</v>
      </c>
      <c r="J61" s="85">
        <v>6000</v>
      </c>
      <c r="K61" s="85">
        <v>2923</v>
      </c>
      <c r="L61" s="85">
        <v>2922.56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800</v>
      </c>
      <c r="J130" s="119">
        <f>SUM(J131+J136+J141)</f>
        <v>800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800</v>
      </c>
      <c r="J141" s="119">
        <f t="shared" si="15"/>
        <v>800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800</v>
      </c>
      <c r="J142" s="99">
        <f t="shared" si="15"/>
        <v>800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800</v>
      </c>
      <c r="J143" s="119">
        <f>SUM(J144:J145)</f>
        <v>800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800</v>
      </c>
      <c r="J144" s="153">
        <v>800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7000</v>
      </c>
      <c r="J172" s="169">
        <f>SUM(J173+J226+J287)</f>
        <v>7000</v>
      </c>
      <c r="K172" s="66">
        <f>SUM(K173+K226+K287)</f>
        <v>4472</v>
      </c>
      <c r="L172" s="65">
        <f>SUM(L173+L226+L287)</f>
        <v>4471.21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7000</v>
      </c>
      <c r="J173" s="116">
        <f>SUM(J174+J196+J204+J216+J220)</f>
        <v>7000</v>
      </c>
      <c r="K173" s="116">
        <f>SUM(K174+K196+K204+K216+K220)</f>
        <v>4472</v>
      </c>
      <c r="L173" s="116">
        <f>SUM(L174+L196+L204+L216+L220)</f>
        <v>4471.21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7000</v>
      </c>
      <c r="J174" s="119">
        <f>SUM(J175+J178+J183+J188+J193)</f>
        <v>7000</v>
      </c>
      <c r="K174" s="82">
        <f>SUM(K175+K178+K183+K188+K193)</f>
        <v>4472</v>
      </c>
      <c r="L174" s="81">
        <f>SUM(L175+L178+L183+L188+L193)</f>
        <v>4471.21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7000</v>
      </c>
      <c r="J183" s="119">
        <f>J184</f>
        <v>7000</v>
      </c>
      <c r="K183" s="82">
        <f>K184</f>
        <v>4472</v>
      </c>
      <c r="L183" s="81">
        <f>L184</f>
        <v>4471.21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7000</v>
      </c>
      <c r="J184" s="81">
        <f>SUM(J185:J187)</f>
        <v>7000</v>
      </c>
      <c r="K184" s="81">
        <f>SUM(K185:K187)</f>
        <v>4472</v>
      </c>
      <c r="L184" s="81">
        <f>SUM(L185:L187)</f>
        <v>4471.21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7000</v>
      </c>
      <c r="J186" s="86">
        <v>7000</v>
      </c>
      <c r="K186" s="86">
        <v>4472</v>
      </c>
      <c r="L186" s="86">
        <v>4471.21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652000</v>
      </c>
      <c r="J344" s="191">
        <f>SUM(J30+J172)</f>
        <v>500200</v>
      </c>
      <c r="K344" s="191">
        <f>SUM(K30+K172)</f>
        <v>397903</v>
      </c>
      <c r="L344" s="192">
        <f>SUM(L30+L172)</f>
        <v>397881.65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193" t="s">
        <v>207</v>
      </c>
      <c r="B347" s="194"/>
      <c r="C347" s="194"/>
      <c r="D347" s="194"/>
      <c r="E347" s="194"/>
      <c r="F347" s="194"/>
      <c r="G347" s="197"/>
      <c r="H347" s="197"/>
      <c r="I347" s="3"/>
      <c r="J347" s="3"/>
      <c r="K347" s="194" t="s">
        <v>208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A350" s="1" t="s">
        <v>205</v>
      </c>
      <c r="B350" s="3"/>
      <c r="C350" s="3"/>
      <c r="D350" s="3"/>
      <c r="E350" s="3"/>
      <c r="F350" s="19"/>
      <c r="G350" s="3" t="s">
        <v>204</v>
      </c>
      <c r="H350" s="3"/>
      <c r="I350" s="205"/>
      <c r="J350" s="3"/>
      <c r="K350" s="215" t="s">
        <v>206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5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>
      <c r="B353" s="3"/>
      <c r="C353" s="3"/>
      <c r="D353" s="3"/>
      <c r="E353" s="3"/>
      <c r="F353" s="1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2017-10-02T08:06:37Z</dcterms:modified>
</cp:coreProperties>
</file>