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J30" i="1" s="1"/>
  <c r="J344" i="1" s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I30" i="1"/>
  <c r="I344" i="1" s="1"/>
</calcChain>
</file>

<file path=xl/sharedStrings.xml><?xml version="1.0" encoding="utf-8"?>
<sst xmlns="http://schemas.openxmlformats.org/spreadsheetml/2006/main" count="702" uniqueCount="210">
  <si>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</si>
  <si>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</si>
  <si>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</si>
  <si>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</si>
  <si>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</si>
  <si>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</si>
  <si>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</si>
  <si>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</si>
  <si>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</si>
  <si>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</si>
  <si>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</si>
  <si>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</si>
  <si>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</si>
  <si>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</si>
  <si>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</si>
  <si>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</si>
  <si>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</si>
  <si>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</si>
  <si>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</si>
  <si>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</si>
  <si>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</si>
  <si>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</si>
  <si>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</si>
  <si>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</si>
  <si>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</si>
  <si>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</si>
  <si>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</si>
  <si>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</si>
  <si>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</si>
  <si>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</si>
  <si>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</si>
  <si>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</si>
  <si>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</si>
  <si>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</si>
  <si>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</si>
  <si>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</si>
  <si>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</si>
  <si>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</si>
  <si>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</si>
  <si>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</si>
  <si>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</si>
  <si>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</si>
  <si>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</si>
  <si>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</si>
  <si>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</si>
  <si>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</si>
  <si>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</si>
  <si>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</si>
  <si>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</si>
  <si>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</si>
  <si>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</si>
  <si>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</si>
  <si>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</si>
  <si>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</si>
  <si>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</si>
  <si>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</si>
  <si>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</si>
  <si>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</si>
  <si>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</si>
  <si>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</si>
  <si>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</si>
  <si>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</si>
  <si>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</si>
  <si>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</si>
  <si>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</si>
  <si>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</si>
  <si>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</si>
  <si>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</si>
  <si>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</si>
  <si>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</si>
  <si>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</si>
  <si>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</si>
  <si>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</si>
  <si>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</si>
  <si>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</si>
  <si>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</si>
  <si>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</si>
  <si>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</si>
  <si>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</si>
  <si>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</si>
  <si>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</si>
  <si>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</si>
  <si>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</si>
  <si>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</si>
  <si>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</si>
  <si>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</si>
  <si>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</si>
  <si>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</si>
  <si>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</si>
  <si>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</si>
  <si>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</si>
  <si>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</si>
  <si>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</si>
  <si>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</si>
  <si>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</si>
  <si>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</si>
  <si>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</si>
  <si>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</si>
  <si>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</si>
  <si>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</si>
  <si>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</si>
  <si>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</si>
  <si>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</si>
  <si>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</si>
  <si>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</si>
  <si>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</si>
  <si>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</si>
  <si>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</si>
  <si>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</si>
  <si>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</si>
  <si>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</si>
  <si>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</si>
  <si>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</si>
  <si>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</si>
  <si>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</si>
  <si>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</si>
  <si>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</si>
  <si>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</si>
  <si>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</si>
  <si>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</si>
  <si>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</si>
  <si>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</si>
  <si>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</si>
  <si>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</si>
  <si>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</si>
  <si>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</si>
  <si>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</si>
  <si>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</si>
  <si>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</si>
  <si>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</si>
  <si>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</si>
  <si>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</si>
  <si>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</si>
  <si>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</si>
  <si>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</si>
  <si>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</si>
  <si>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</si>
  <si>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</si>
  <si>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</si>
  <si>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</si>
  <si>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</si>
  <si>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</si>
  <si>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</si>
  <si>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</si>
  <si>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</si>
  <si>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</si>
  <si>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</si>
  <si>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</si>
  <si>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</si>
  <si>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</si>
  <si>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</si>
  <si>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</si>
  <si>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</si>
  <si>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</si>
  <si>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</si>
  <si>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</si>
  <si>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</si>
  <si>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</si>
  <si>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</si>
  <si>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</si>
  <si>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</si>
  <si>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</si>
  <si>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</si>
  <si>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</si>
  <si>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</si>
  <si>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</si>
  <si>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</si>
  <si>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</si>
  <si>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</si>
  <si>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</si>
  <si>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</si>
  <si>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</si>
  <si>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</si>
  <si>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</si>
  <si>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</si>
  <si>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</si>
  <si>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</si>
  <si>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</si>
  <si>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</si>
  <si>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</si>
  <si>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</si>
  <si>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</si>
  <si>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</si>
  <si>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</si>
  <si>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</si>
  <si>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</si>
  <si>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</si>
  <si>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2017 M. RUGSĖJO MĖN. 30 D.</t>
  </si>
  <si>
    <t>rugsėjo mėn.</t>
  </si>
  <si>
    <t>Kultūros veiklos ir plėtros programa</t>
  </si>
  <si>
    <t>Bibliotekos</t>
  </si>
  <si>
    <t xml:space="preserve">190495783  </t>
  </si>
  <si>
    <t>05.01.01.03. - P. Kriaučiūno viešosios bibliotekos veiklos organizavimas</t>
  </si>
  <si>
    <t>05</t>
  </si>
  <si>
    <t>B</t>
  </si>
  <si>
    <t>08</t>
  </si>
  <si>
    <t>02</t>
  </si>
  <si>
    <t>01</t>
  </si>
  <si>
    <t>Biudžetas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</si>
  <si>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</si>
  <si>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</si>
  <si>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</si>
  <si>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</si>
  <si>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</si>
  <si>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/>
  </si>
  <si>
    <t>Vyr.buhalterė</t>
  </si>
  <si>
    <t>Emilija Vaičaitienė</t>
  </si>
  <si>
    <t>Direktoriaus pavaduotojas l.e.direktoriaus pareigas</t>
  </si>
  <si>
    <t>Rytis Akelis</t>
  </si>
  <si>
    <t>2017.10.02   Nr. 3-515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</si>
</sst>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8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0" xfId="43" applyFont="1" applyFill="1" applyBorder="1" applyAlignment="1">
      <alignment horizontal="left" vertical="top"/>
    </xf>
    <xf numFmtId="0" fontId="18" fillId="0" borderId="0" xfId="42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0" fillId="0" borderId="0" xfId="44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/>
    <xf numFmtId="0" fontId="24" fillId="0" borderId="0" xfId="43" applyFont="1" applyFill="1" applyBorder="1" applyAlignment="1">
      <alignment horizontal="center" vertical="top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18" t="s">
        <v>0</v>
      </c>
      <c r="K1" s="218"/>
      <c r="L1" s="21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18"/>
      <c r="K2" s="218"/>
      <c r="L2" s="21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18"/>
      <c r="K3" s="218"/>
      <c r="L3" s="21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8"/>
      <c r="K4" s="218"/>
      <c r="L4" s="218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18"/>
      <c r="K5" s="218"/>
      <c r="L5" s="21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19"/>
      <c r="H6" s="219"/>
      <c r="I6" s="219"/>
      <c r="J6" s="219"/>
      <c r="K6" s="21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0" t="s">
        <v>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2" t="s">
        <v>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23" t="s">
        <v>6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24" t="s">
        <v>7</v>
      </c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23" t="s">
        <v>9</v>
      </c>
      <c r="H15" s="223"/>
      <c r="I15" s="223"/>
      <c r="J15" s="223"/>
      <c r="K15" s="2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25" t="s">
        <v>10</v>
      </c>
      <c r="H16" s="225"/>
      <c r="I16" s="225"/>
      <c r="J16" s="225"/>
      <c r="K16" s="2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26"/>
      <c r="H17" s="226"/>
      <c r="I17" s="226"/>
      <c r="J17" s="226"/>
      <c r="K17" s="226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0"/>
      <c r="D19" s="230"/>
      <c r="E19" s="230"/>
      <c r="F19" s="230"/>
      <c r="G19" s="230"/>
      <c r="H19" s="230"/>
      <c r="I19" s="230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1" t="s">
        <v>12</v>
      </c>
      <c r="D20" s="231"/>
      <c r="E20" s="231"/>
      <c r="F20" s="231"/>
      <c r="G20" s="231"/>
      <c r="H20" s="231"/>
      <c r="I20" s="231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1" t="s">
        <v>14</v>
      </c>
      <c r="D21" s="231"/>
      <c r="E21" s="231"/>
      <c r="F21" s="231"/>
      <c r="G21" s="231"/>
      <c r="H21" s="231"/>
      <c r="I21" s="231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1" t="s">
        <v>16</v>
      </c>
      <c r="D22" s="231"/>
      <c r="E22" s="231"/>
      <c r="F22" s="231"/>
      <c r="G22" s="231"/>
      <c r="H22" s="231"/>
      <c r="I22" s="231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27">
        <v>1</v>
      </c>
      <c r="B54" s="228"/>
      <c r="C54" s="228"/>
      <c r="D54" s="228"/>
      <c r="E54" s="228"/>
      <c r="F54" s="229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50">
        <v>1</v>
      </c>
      <c r="B90" s="251"/>
      <c r="C90" s="251"/>
      <c r="D90" s="251"/>
      <c r="E90" s="251"/>
      <c r="F90" s="252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27">
        <v>1</v>
      </c>
      <c r="B131" s="228"/>
      <c r="C131" s="228"/>
      <c r="D131" s="228"/>
      <c r="E131" s="228"/>
      <c r="F131" s="229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27">
        <v>1</v>
      </c>
      <c r="B171" s="228"/>
      <c r="C171" s="228"/>
      <c r="D171" s="228"/>
      <c r="E171" s="228"/>
      <c r="F171" s="229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hidden="1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hidden="1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hidden="1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27">
        <v>1</v>
      </c>
      <c r="B208" s="228"/>
      <c r="C208" s="228"/>
      <c r="D208" s="228"/>
      <c r="E208" s="228"/>
      <c r="F208" s="229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27">
        <v>1</v>
      </c>
      <c r="B247" s="228"/>
      <c r="C247" s="228"/>
      <c r="D247" s="228"/>
      <c r="E247" s="228"/>
      <c r="F247" s="229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27">
        <v>1</v>
      </c>
      <c r="B288" s="228"/>
      <c r="C288" s="228"/>
      <c r="D288" s="228"/>
      <c r="E288" s="228"/>
      <c r="F288" s="229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27">
        <v>1</v>
      </c>
      <c r="B330" s="228"/>
      <c r="C330" s="228"/>
      <c r="D330" s="228"/>
      <c r="E330" s="228"/>
      <c r="F330" s="229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54" t="s">
        <v>179</v>
      </c>
      <c r="L348" s="254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53" t="s">
        <v>180</v>
      </c>
      <c r="E351" s="253"/>
      <c r="F351" s="253"/>
      <c r="G351" s="253"/>
      <c r="H351" s="209"/>
      <c r="I351" s="203" t="s">
        <v>178</v>
      </c>
      <c r="J351" s="21"/>
      <c r="K351" s="254" t="s">
        <v>179</v>
      </c>
      <c r="L351" s="25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3"/>
  <sheetViews>
    <sheetView showZeros="0" tabSelected="1" topLeftCell="A10" zoomScaleSheetLayoutView="120" workbookViewId="0">
      <selection activeCell="L17" sqref="L1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55" t="s">
        <v>186</v>
      </c>
      <c r="H6" s="255"/>
      <c r="I6" s="255"/>
      <c r="J6" s="255"/>
      <c r="K6" s="25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22" t="s">
        <v>187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23" t="s">
        <v>188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24"/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23" t="s">
        <v>209</v>
      </c>
      <c r="H15" s="223"/>
      <c r="I15" s="223"/>
      <c r="J15" s="223"/>
      <c r="K15" s="223"/>
      <c r="M15" s="3"/>
      <c r="N15" s="3"/>
      <c r="O15" s="3"/>
      <c r="P15" s="3"/>
    </row>
    <row r="16" spans="1:36" ht="11.25" customHeight="1">
      <c r="G16" s="225"/>
      <c r="H16" s="225"/>
      <c r="I16" s="225"/>
      <c r="J16" s="225"/>
      <c r="K16" s="225"/>
      <c r="M16" s="3"/>
      <c r="N16" s="3"/>
      <c r="O16" s="3"/>
      <c r="P16" s="3"/>
    </row>
    <row r="17" spans="1:17">
      <c r="A17" s="21"/>
      <c r="B17" s="10"/>
      <c r="C17" s="10"/>
      <c r="D17" s="10"/>
      <c r="E17" s="256" t="s">
        <v>189</v>
      </c>
      <c r="F17" s="256"/>
      <c r="G17" s="256"/>
      <c r="H17" s="256"/>
      <c r="I17" s="256"/>
      <c r="J17" s="256"/>
      <c r="K17" s="256"/>
      <c r="L17" s="10"/>
      <c r="M17" s="3"/>
      <c r="N17" s="3"/>
      <c r="O17" s="3"/>
      <c r="P17" s="3"/>
    </row>
    <row r="18" spans="1:1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0" t="s">
        <v>190</v>
      </c>
      <c r="D22" s="230"/>
      <c r="E22" s="230"/>
      <c r="F22" s="230"/>
      <c r="G22" s="230"/>
      <c r="H22" s="230"/>
      <c r="I22" s="230"/>
      <c r="J22" s="22"/>
      <c r="K22" s="33" t="s">
        <v>17</v>
      </c>
      <c r="L22" s="35" t="s">
        <v>191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192</v>
      </c>
      <c r="H23" s="37"/>
      <c r="I23" s="22"/>
      <c r="J23" s="38" t="s">
        <v>19</v>
      </c>
      <c r="K23" s="39" t="s">
        <v>193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194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212" t="s">
        <v>195</v>
      </c>
      <c r="J25" s="213" t="s">
        <v>196</v>
      </c>
      <c r="K25" s="214" t="s">
        <v>197</v>
      </c>
      <c r="L25" s="214" t="s">
        <v>197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198</v>
      </c>
      <c r="H26" s="3"/>
      <c r="I26" s="48"/>
      <c r="J26" s="48"/>
      <c r="K26" s="49"/>
      <c r="L26" s="50" t="s">
        <v>199</v>
      </c>
      <c r="M26" s="51"/>
      <c r="N26" s="3"/>
      <c r="O26" s="3"/>
      <c r="P26" s="3"/>
    </row>
    <row r="27" spans="1:1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</row>
    <row r="28" spans="1:1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</row>
    <row r="29" spans="1:1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645000</v>
      </c>
      <c r="J30" s="65">
        <f>SUM(J31+J41+J62+J83+J91+J107+J130+J146+J155)</f>
        <v>493200</v>
      </c>
      <c r="K30" s="66">
        <f>SUM(K31+K41+K62+K83+K91+K107+K130+K146+K155)</f>
        <v>393431</v>
      </c>
      <c r="L30" s="65">
        <f>SUM(L31+L41+L62+L83+L91+L107+L130+L146+L155)</f>
        <v>393410.44</v>
      </c>
      <c r="M30" s="67"/>
      <c r="N30" s="67"/>
      <c r="O30" s="67"/>
      <c r="P30" s="67"/>
      <c r="Q30" s="67"/>
    </row>
    <row r="31" spans="1:1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565800</v>
      </c>
      <c r="J31" s="65">
        <f>SUM(J32+J37)</f>
        <v>424400</v>
      </c>
      <c r="K31" s="74">
        <f>SUM(K32+K37)</f>
        <v>344290</v>
      </c>
      <c r="L31" s="75">
        <f>SUM(L32+L37)</f>
        <v>344289.6</v>
      </c>
    </row>
    <row r="32" spans="1:1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432000</v>
      </c>
      <c r="J32" s="81">
        <f t="shared" si="0"/>
        <v>324000</v>
      </c>
      <c r="K32" s="82">
        <f t="shared" si="0"/>
        <v>264322</v>
      </c>
      <c r="L32" s="81">
        <f t="shared" si="0"/>
        <v>264321.53999999998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432000</v>
      </c>
      <c r="J33" s="81">
        <f t="shared" si="0"/>
        <v>324000</v>
      </c>
      <c r="K33" s="82">
        <f t="shared" si="0"/>
        <v>264322</v>
      </c>
      <c r="L33" s="81">
        <f t="shared" si="0"/>
        <v>264321.53999999998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432000</v>
      </c>
      <c r="J34" s="81">
        <f>SUM(J35:J36)</f>
        <v>324000</v>
      </c>
      <c r="K34" s="82">
        <f>SUM(K35:K36)</f>
        <v>264322</v>
      </c>
      <c r="L34" s="81">
        <f>SUM(L35:L36)</f>
        <v>264321.53999999998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432000</v>
      </c>
      <c r="J35" s="85">
        <v>324000</v>
      </c>
      <c r="K35" s="85">
        <v>264322</v>
      </c>
      <c r="L35" s="85">
        <v>264321.53999999998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133800</v>
      </c>
      <c r="J37" s="81">
        <f t="shared" si="1"/>
        <v>100400</v>
      </c>
      <c r="K37" s="82">
        <f t="shared" si="1"/>
        <v>79968</v>
      </c>
      <c r="L37" s="81">
        <f t="shared" si="1"/>
        <v>79968.06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133800</v>
      </c>
      <c r="J38" s="81">
        <f t="shared" si="1"/>
        <v>100400</v>
      </c>
      <c r="K38" s="81">
        <f t="shared" si="1"/>
        <v>79968</v>
      </c>
      <c r="L38" s="81">
        <f t="shared" si="1"/>
        <v>79968.06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133800</v>
      </c>
      <c r="J39" s="81">
        <f t="shared" si="1"/>
        <v>100400</v>
      </c>
      <c r="K39" s="81">
        <f t="shared" si="1"/>
        <v>79968</v>
      </c>
      <c r="L39" s="81">
        <f t="shared" si="1"/>
        <v>79968.06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133800</v>
      </c>
      <c r="J40" s="85">
        <v>100400</v>
      </c>
      <c r="K40" s="85">
        <v>79968</v>
      </c>
      <c r="L40" s="85">
        <v>79968.06</v>
      </c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78400</v>
      </c>
      <c r="J41" s="90">
        <f t="shared" si="2"/>
        <v>68000</v>
      </c>
      <c r="K41" s="89">
        <f t="shared" si="2"/>
        <v>49141</v>
      </c>
      <c r="L41" s="89">
        <f t="shared" si="2"/>
        <v>49120.840000000004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78400</v>
      </c>
      <c r="J42" s="82">
        <f t="shared" si="2"/>
        <v>68000</v>
      </c>
      <c r="K42" s="81">
        <f t="shared" si="2"/>
        <v>49141</v>
      </c>
      <c r="L42" s="82">
        <f t="shared" si="2"/>
        <v>49120.840000000004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78400</v>
      </c>
      <c r="J43" s="82">
        <f t="shared" si="2"/>
        <v>68000</v>
      </c>
      <c r="K43" s="91">
        <f t="shared" si="2"/>
        <v>49141</v>
      </c>
      <c r="L43" s="91">
        <f t="shared" si="2"/>
        <v>49120.840000000004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78400</v>
      </c>
      <c r="J44" s="99">
        <f>SUM(J45:J61)-J53</f>
        <v>68000</v>
      </c>
      <c r="K44" s="99">
        <f>SUM(K45:K61)-K53</f>
        <v>49141</v>
      </c>
      <c r="L44" s="100">
        <f>SUM(L45:L61)-L53</f>
        <v>49120.840000000004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500</v>
      </c>
      <c r="J46" s="85">
        <v>500</v>
      </c>
      <c r="K46" s="85">
        <v>171</v>
      </c>
      <c r="L46" s="85">
        <v>170.53</v>
      </c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13000</v>
      </c>
      <c r="J47" s="85">
        <v>10000</v>
      </c>
      <c r="K47" s="85">
        <v>9501</v>
      </c>
      <c r="L47" s="85">
        <v>9499.2900000000009</v>
      </c>
    </row>
    <row r="48" spans="1:12" ht="18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2500</v>
      </c>
      <c r="J48" s="85">
        <v>2000</v>
      </c>
      <c r="K48" s="85">
        <v>1242</v>
      </c>
      <c r="L48" s="85">
        <v>1233.17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11000</v>
      </c>
      <c r="J50" s="85">
        <v>9000</v>
      </c>
      <c r="K50" s="85">
        <v>7324</v>
      </c>
      <c r="L50" s="85">
        <v>7323.31</v>
      </c>
    </row>
    <row r="51" spans="1:12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5000</v>
      </c>
      <c r="J51" s="85">
        <v>5000</v>
      </c>
      <c r="K51" s="85">
        <v>845</v>
      </c>
      <c r="L51" s="85">
        <v>844.49</v>
      </c>
    </row>
    <row r="52" spans="1:12" ht="42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1000</v>
      </c>
      <c r="J52" s="85">
        <v>1000</v>
      </c>
      <c r="K52" s="85">
        <v>405</v>
      </c>
      <c r="L52" s="85">
        <v>404.55</v>
      </c>
    </row>
    <row r="53" spans="1:12" ht="11.25" hidden="1" customHeight="1">
      <c r="A53" s="227">
        <v>1</v>
      </c>
      <c r="B53" s="228"/>
      <c r="C53" s="228"/>
      <c r="D53" s="228"/>
      <c r="E53" s="228"/>
      <c r="F53" s="229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200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12000</v>
      </c>
      <c r="J56" s="85">
        <v>12000</v>
      </c>
      <c r="K56" s="85">
        <v>9726</v>
      </c>
      <c r="L56" s="85">
        <v>9725.5400000000009</v>
      </c>
    </row>
    <row r="57" spans="1:12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500</v>
      </c>
      <c r="J57" s="85">
        <v>500</v>
      </c>
      <c r="K57" s="85">
        <v>177</v>
      </c>
      <c r="L57" s="85">
        <v>177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201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202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25900</v>
      </c>
      <c r="J60" s="85">
        <v>22000</v>
      </c>
      <c r="K60" s="85">
        <v>16827</v>
      </c>
      <c r="L60" s="85">
        <v>16820.400000000001</v>
      </c>
    </row>
    <row r="61" spans="1:12" ht="15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7000</v>
      </c>
      <c r="J61" s="85">
        <v>6000</v>
      </c>
      <c r="K61" s="85">
        <v>2923</v>
      </c>
      <c r="L61" s="85">
        <v>2922.56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50">
        <v>1</v>
      </c>
      <c r="B88" s="251"/>
      <c r="C88" s="251"/>
      <c r="D88" s="251"/>
      <c r="E88" s="251"/>
      <c r="F88" s="252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27">
        <v>1</v>
      </c>
      <c r="B129" s="228"/>
      <c r="C129" s="228"/>
      <c r="D129" s="228"/>
      <c r="E129" s="228"/>
      <c r="F129" s="229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800</v>
      </c>
      <c r="J130" s="119">
        <f>SUM(J131+J136+J141)</f>
        <v>800</v>
      </c>
      <c r="K130" s="82">
        <f>SUM(K131+K136+K141)</f>
        <v>0</v>
      </c>
      <c r="L130" s="81">
        <f>SUM(L131+L136+L141)</f>
        <v>0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800</v>
      </c>
      <c r="J141" s="119">
        <f t="shared" si="15"/>
        <v>800</v>
      </c>
      <c r="K141" s="82">
        <f t="shared" si="15"/>
        <v>0</v>
      </c>
      <c r="L141" s="81">
        <f t="shared" si="15"/>
        <v>0</v>
      </c>
    </row>
    <row r="142" spans="1:12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800</v>
      </c>
      <c r="J142" s="99">
        <f t="shared" si="15"/>
        <v>800</v>
      </c>
      <c r="K142" s="100">
        <f t="shared" si="15"/>
        <v>0</v>
      </c>
      <c r="L142" s="98">
        <f t="shared" si="15"/>
        <v>0</v>
      </c>
    </row>
    <row r="143" spans="1:12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800</v>
      </c>
      <c r="J143" s="119">
        <f>SUM(J144:J145)</f>
        <v>800</v>
      </c>
      <c r="K143" s="82">
        <f>SUM(K144:K145)</f>
        <v>0</v>
      </c>
      <c r="L143" s="81">
        <f>SUM(L144:L145)</f>
        <v>0</v>
      </c>
    </row>
    <row r="144" spans="1:12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800</v>
      </c>
      <c r="J144" s="153">
        <v>800</v>
      </c>
      <c r="K144" s="153">
        <v>0</v>
      </c>
      <c r="L144" s="153">
        <v>0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27">
        <v>1</v>
      </c>
      <c r="B169" s="228"/>
      <c r="C169" s="228"/>
      <c r="D169" s="228"/>
      <c r="E169" s="228"/>
      <c r="F169" s="229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7000</v>
      </c>
      <c r="J172" s="169">
        <f>SUM(J173+J226+J287)</f>
        <v>7000</v>
      </c>
      <c r="K172" s="66">
        <f>SUM(K173+K226+K287)</f>
        <v>4472</v>
      </c>
      <c r="L172" s="65">
        <f>SUM(L173+L226+L287)</f>
        <v>4471.21</v>
      </c>
    </row>
    <row r="173" spans="1:12" ht="34.5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7000</v>
      </c>
      <c r="J173" s="116">
        <f>SUM(J174+J196+J204+J216+J220)</f>
        <v>7000</v>
      </c>
      <c r="K173" s="116">
        <f>SUM(K174+K196+K204+K216+K220)</f>
        <v>4472</v>
      </c>
      <c r="L173" s="116">
        <f>SUM(L174+L196+L204+L216+L220)</f>
        <v>4471.21</v>
      </c>
    </row>
    <row r="174" spans="1:12" ht="30.75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7000</v>
      </c>
      <c r="J174" s="119">
        <f>SUM(J175+J178+J183+J188+J193)</f>
        <v>7000</v>
      </c>
      <c r="K174" s="82">
        <f>SUM(K175+K178+K183+K188+K193)</f>
        <v>4472</v>
      </c>
      <c r="L174" s="81">
        <f>SUM(L175+L178+L183+L188+L193)</f>
        <v>4471.21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7000</v>
      </c>
      <c r="J183" s="119">
        <f>J184</f>
        <v>7000</v>
      </c>
      <c r="K183" s="82">
        <f>K184</f>
        <v>4472</v>
      </c>
      <c r="L183" s="81">
        <f>L184</f>
        <v>4471.21</v>
      </c>
    </row>
    <row r="184" spans="1:12" ht="15.75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7000</v>
      </c>
      <c r="J184" s="81">
        <f>SUM(J185:J187)</f>
        <v>7000</v>
      </c>
      <c r="K184" s="81">
        <f>SUM(K185:K187)</f>
        <v>4472</v>
      </c>
      <c r="L184" s="81">
        <f>SUM(L185:L187)</f>
        <v>4471.21</v>
      </c>
    </row>
    <row r="185" spans="1:12" ht="15" hidden="1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0</v>
      </c>
      <c r="J185" s="86">
        <v>0</v>
      </c>
      <c r="K185" s="86">
        <v>0</v>
      </c>
      <c r="L185" s="143">
        <v>0</v>
      </c>
    </row>
    <row r="186" spans="1:12" ht="15.75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7000</v>
      </c>
      <c r="J186" s="86">
        <v>7000</v>
      </c>
      <c r="K186" s="86">
        <v>4472</v>
      </c>
      <c r="L186" s="86">
        <v>4471.21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hidden="1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0</v>
      </c>
      <c r="J196" s="124">
        <f t="shared" si="20"/>
        <v>0</v>
      </c>
      <c r="K196" s="125">
        <f t="shared" si="20"/>
        <v>0</v>
      </c>
      <c r="L196" s="91">
        <f t="shared" si="20"/>
        <v>0</v>
      </c>
    </row>
    <row r="197" spans="1:12" ht="15.75" hidden="1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0</v>
      </c>
      <c r="J197" s="119">
        <f t="shared" si="20"/>
        <v>0</v>
      </c>
      <c r="K197" s="82">
        <f t="shared" si="20"/>
        <v>0</v>
      </c>
      <c r="L197" s="81">
        <f t="shared" si="20"/>
        <v>0</v>
      </c>
    </row>
    <row r="198" spans="1:12" ht="16.5" hidden="1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0</v>
      </c>
      <c r="J198" s="117">
        <f>SUM(J199:J203)</f>
        <v>0</v>
      </c>
      <c r="K198" s="118">
        <f>SUM(K199:K203)</f>
        <v>0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hidden="1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0</v>
      </c>
      <c r="J200" s="86">
        <v>0</v>
      </c>
      <c r="K200" s="86">
        <v>0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27">
        <v>1</v>
      </c>
      <c r="B207" s="228"/>
      <c r="C207" s="228"/>
      <c r="D207" s="228"/>
      <c r="E207" s="228"/>
      <c r="F207" s="229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203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27">
        <v>1</v>
      </c>
      <c r="B246" s="228"/>
      <c r="C246" s="228"/>
      <c r="D246" s="228"/>
      <c r="E246" s="228"/>
      <c r="F246" s="229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27">
        <v>1</v>
      </c>
      <c r="B286" s="228"/>
      <c r="C286" s="228"/>
      <c r="D286" s="228"/>
      <c r="E286" s="228"/>
      <c r="F286" s="229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27">
        <v>1</v>
      </c>
      <c r="B327" s="228"/>
      <c r="C327" s="228"/>
      <c r="D327" s="228"/>
      <c r="E327" s="228"/>
      <c r="F327" s="229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7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7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7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7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7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7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7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7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SUM(I30+I172)</f>
        <v>652000</v>
      </c>
      <c r="J344" s="191">
        <f>SUM(J30+J172)</f>
        <v>500200</v>
      </c>
      <c r="K344" s="191">
        <f>SUM(K30+K172)</f>
        <v>397903</v>
      </c>
      <c r="L344" s="192">
        <f>SUM(L30+L172)</f>
        <v>397881.65</v>
      </c>
    </row>
    <row r="345" spans="1:17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7">
      <c r="B346" s="3"/>
      <c r="C346" s="3"/>
      <c r="D346" s="3"/>
      <c r="E346" s="3"/>
      <c r="F346" s="19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193" t="s">
        <v>207</v>
      </c>
      <c r="B347" s="194"/>
      <c r="C347" s="194"/>
      <c r="D347" s="194"/>
      <c r="E347" s="194"/>
      <c r="F347" s="194"/>
      <c r="G347" s="197"/>
      <c r="H347" s="197"/>
      <c r="I347" s="3"/>
      <c r="J347" s="3"/>
      <c r="K347" s="194" t="s">
        <v>208</v>
      </c>
      <c r="L347" s="3"/>
      <c r="M347" s="3"/>
      <c r="N347" s="3"/>
      <c r="O347" s="3"/>
      <c r="P347" s="3"/>
      <c r="Q347" s="3"/>
    </row>
    <row r="348" spans="1:17" ht="18.75" customHeight="1">
      <c r="A348" s="199"/>
      <c r="B348" s="200"/>
      <c r="C348" s="200"/>
      <c r="D348" s="201"/>
      <c r="E348" s="10"/>
      <c r="F348" s="10"/>
      <c r="G348" s="10"/>
      <c r="H348" s="10"/>
      <c r="I348" s="204"/>
      <c r="J348" s="3"/>
      <c r="K348" s="254"/>
      <c r="L348" s="254"/>
      <c r="M348" s="3"/>
      <c r="N348" s="3"/>
      <c r="O348" s="3"/>
      <c r="P348" s="3"/>
      <c r="Q348" s="3"/>
    </row>
    <row r="349" spans="1:17">
      <c r="B349" s="3"/>
      <c r="C349" s="3"/>
      <c r="D349" s="3"/>
      <c r="E349" s="3"/>
      <c r="F349" s="19"/>
      <c r="G349" s="3"/>
      <c r="H349" s="3"/>
      <c r="I349" s="205"/>
      <c r="J349" s="3"/>
      <c r="K349" s="205"/>
      <c r="L349" s="205"/>
      <c r="M349" s="3"/>
      <c r="N349" s="3"/>
      <c r="O349" s="3"/>
      <c r="P349" s="3"/>
      <c r="Q349" s="3"/>
    </row>
    <row r="350" spans="1:17">
      <c r="A350" s="1" t="s">
        <v>205</v>
      </c>
      <c r="B350" s="3"/>
      <c r="C350" s="3"/>
      <c r="D350" s="3"/>
      <c r="E350" s="3"/>
      <c r="F350" s="19"/>
      <c r="G350" s="3" t="s">
        <v>204</v>
      </c>
      <c r="H350" s="3"/>
      <c r="I350" s="205"/>
      <c r="J350" s="3"/>
      <c r="K350" s="215" t="s">
        <v>206</v>
      </c>
      <c r="L350" s="205"/>
      <c r="M350" s="3"/>
      <c r="N350" s="3"/>
      <c r="O350" s="3"/>
      <c r="P350" s="3"/>
      <c r="Q350" s="3"/>
    </row>
    <row r="351" spans="1:17" ht="18.75" customHeight="1">
      <c r="A351" s="208"/>
      <c r="B351" s="25"/>
      <c r="C351" s="25"/>
      <c r="D351" s="257"/>
      <c r="E351" s="257"/>
      <c r="F351" s="257"/>
      <c r="G351" s="257"/>
      <c r="H351" s="216"/>
      <c r="I351" s="204"/>
      <c r="J351" s="25"/>
      <c r="K351" s="254"/>
      <c r="L351" s="254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9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2:17">
      <c r="B353" s="3"/>
      <c r="C353" s="3"/>
      <c r="D353" s="3"/>
      <c r="E353" s="3"/>
      <c r="F353" s="19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2017-10-02T08:06:37Z</dcterms:modified>
</cp:coreProperties>
</file>